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5" yWindow="0" windowWidth="16425" windowHeight="8205" tabRatio="326"/>
  </bookViews>
  <sheets>
    <sheet name="Grille de données" sheetId="1" r:id="rId1"/>
  </sheets>
  <definedNames>
    <definedName name="POURCENT_APSA">'Grille de données'!$R$10:$R$46</definedName>
    <definedName name="pourcentage_par_compétence">'Grille de données'!$V$10:$V$46</definedName>
    <definedName name="pourcentage_par_groupement">'Grille de données'!$T$10:$T$46</definedName>
    <definedName name="TOTAL_par_COMPETENCE">'Grille de données'!$U$10:$U$46</definedName>
    <definedName name="TOTAL_par_GROUPEMENT">'Grille de données'!$S$10:$S$46</definedName>
    <definedName name="TOTAL3em">'Grille de données'!$P$10:$P$46</definedName>
    <definedName name="TOTAL4em">'Grille de données'!$M$10:$M$46</definedName>
    <definedName name="TOTAL5em">'Grille de données'!$J$10:$J$46</definedName>
    <definedName name="TOTAL6em">'Grille de données'!$G$10:$G$46</definedName>
    <definedName name="TOTALclg">'Grille de données'!$Q$10:$Q$46</definedName>
  </definedNames>
  <calcPr calcId="125725"/>
</workbook>
</file>

<file path=xl/calcChain.xml><?xml version="1.0" encoding="utf-8"?>
<calcChain xmlns="http://schemas.openxmlformats.org/spreadsheetml/2006/main">
  <c r="P46" i="1"/>
  <c r="P45"/>
  <c r="P44"/>
  <c r="Q44"/>
  <c r="S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M46"/>
  <c r="M45"/>
  <c r="M44"/>
  <c r="M43"/>
  <c r="M42"/>
  <c r="Q42"/>
  <c r="S41"/>
  <c r="M41"/>
  <c r="M40"/>
  <c r="M39"/>
  <c r="M38"/>
  <c r="M37"/>
  <c r="M36"/>
  <c r="M35"/>
  <c r="M34"/>
  <c r="M33"/>
  <c r="M32"/>
  <c r="M31"/>
  <c r="M30"/>
  <c r="M29"/>
  <c r="M28"/>
  <c r="M27"/>
  <c r="M26"/>
  <c r="Q26"/>
  <c r="S25"/>
  <c r="M25"/>
  <c r="M24"/>
  <c r="M23"/>
  <c r="M22"/>
  <c r="M21"/>
  <c r="M20"/>
  <c r="M19"/>
  <c r="M18"/>
  <c r="M17"/>
  <c r="M16"/>
  <c r="M15"/>
  <c r="M14"/>
  <c r="M13"/>
  <c r="M12"/>
  <c r="M11"/>
  <c r="M10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Q12"/>
  <c r="J11"/>
  <c r="J10"/>
  <c r="G46"/>
  <c r="Q46"/>
  <c r="G45"/>
  <c r="G44"/>
  <c r="G43"/>
  <c r="G42"/>
  <c r="G41"/>
  <c r="G40"/>
  <c r="Q40"/>
  <c r="G39"/>
  <c r="G38"/>
  <c r="Q38"/>
  <c r="G37"/>
  <c r="G36"/>
  <c r="G35"/>
  <c r="G34"/>
  <c r="Q34"/>
  <c r="G33"/>
  <c r="G32"/>
  <c r="Q32"/>
  <c r="G31"/>
  <c r="Q31"/>
  <c r="S31"/>
  <c r="G30"/>
  <c r="Q30"/>
  <c r="G29"/>
  <c r="G28"/>
  <c r="Q28"/>
  <c r="G27"/>
  <c r="G26"/>
  <c r="G25"/>
  <c r="G24"/>
  <c r="Q24"/>
  <c r="G23"/>
  <c r="G22"/>
  <c r="Q22"/>
  <c r="G21"/>
  <c r="G20"/>
  <c r="Q20"/>
  <c r="G19"/>
  <c r="G18"/>
  <c r="Q18"/>
  <c r="G17"/>
  <c r="Q17"/>
  <c r="G16"/>
  <c r="Q16"/>
  <c r="G15"/>
  <c r="G14"/>
  <c r="Q14"/>
  <c r="G13"/>
  <c r="G12"/>
  <c r="G11"/>
  <c r="G10"/>
  <c r="Q45"/>
  <c r="Q43"/>
  <c r="Q41"/>
  <c r="Q39"/>
  <c r="Q37"/>
  <c r="Q35"/>
  <c r="Q33"/>
  <c r="Q29"/>
  <c r="Q27"/>
  <c r="Q25"/>
  <c r="Q23"/>
  <c r="Q19"/>
  <c r="Q15"/>
  <c r="Q13"/>
  <c r="S17"/>
  <c r="Q36"/>
  <c r="S34"/>
  <c r="U34"/>
  <c r="U25"/>
  <c r="Q21"/>
  <c r="S20"/>
  <c r="U20"/>
  <c r="Q11"/>
  <c r="Q10"/>
  <c r="S10"/>
  <c r="Q47"/>
  <c r="R10"/>
  <c r="R41"/>
  <c r="T17"/>
  <c r="R26"/>
  <c r="R21"/>
  <c r="R22"/>
  <c r="U10"/>
  <c r="V10"/>
  <c r="R33"/>
  <c r="R45"/>
  <c r="R17"/>
  <c r="R15"/>
  <c r="V20"/>
  <c r="T20"/>
  <c r="R43"/>
  <c r="R40"/>
  <c r="R19"/>
  <c r="R34"/>
  <c r="R24"/>
  <c r="R38"/>
  <c r="R35"/>
  <c r="R13"/>
  <c r="T34"/>
  <c r="R28"/>
  <c r="R36"/>
  <c r="T41"/>
  <c r="T10"/>
  <c r="R20"/>
  <c r="R25"/>
  <c r="R30"/>
  <c r="R27"/>
  <c r="R11"/>
  <c r="R37"/>
  <c r="R16"/>
  <c r="R39"/>
  <c r="R31"/>
  <c r="R42"/>
  <c r="R32"/>
  <c r="R18"/>
  <c r="R23"/>
  <c r="R44"/>
  <c r="R29"/>
  <c r="T25"/>
  <c r="T44"/>
  <c r="V34"/>
  <c r="R12"/>
  <c r="R46"/>
  <c r="R14"/>
  <c r="T31"/>
  <c r="V25"/>
</calcChain>
</file>

<file path=xl/sharedStrings.xml><?xml version="1.0" encoding="utf-8"?>
<sst xmlns="http://schemas.openxmlformats.org/spreadsheetml/2006/main" count="111" uniqueCount="84">
  <si>
    <t xml:space="preserve">Compétences propres à l’EPS </t>
  </si>
  <si>
    <t xml:space="preserve">Activités </t>
  </si>
  <si>
    <t>Groupes d’activités</t>
  </si>
  <si>
    <t>6ième</t>
  </si>
  <si>
    <t>5ième</t>
  </si>
  <si>
    <t>4ième</t>
  </si>
  <si>
    <t>3ième</t>
  </si>
  <si>
    <t>Réaliser une performance motrice maximale mesurable à une échéance donnée</t>
  </si>
  <si>
    <t>Demi-fond</t>
  </si>
  <si>
    <t>Les activités athlétiques</t>
  </si>
  <si>
    <t>Haies</t>
  </si>
  <si>
    <t>Hauteur</t>
  </si>
  <si>
    <t>Javelot</t>
  </si>
  <si>
    <t>Multi bond</t>
  </si>
  <si>
    <t>Relais vitesse</t>
  </si>
  <si>
    <t>Natation longue</t>
  </si>
  <si>
    <t>Les activités de natation sportive</t>
  </si>
  <si>
    <t>Natation de vitesse</t>
  </si>
  <si>
    <t>Adapter ses déplacements à des environnements variés,inhabituels, incertains</t>
  </si>
  <si>
    <t>Canoë Kayak</t>
  </si>
  <si>
    <t>Les activités physiques de pleine nature ou en reproduisant les conditions</t>
  </si>
  <si>
    <t>Course  d’orientation</t>
  </si>
  <si>
    <t>Escalade</t>
  </si>
  <si>
    <t>Réaliser une prestation corporelle à visée artistique ou acrobatique.</t>
  </si>
  <si>
    <t>Aérobic</t>
  </si>
  <si>
    <t>Les activités gymniques</t>
  </si>
  <si>
    <t>Acrosport</t>
  </si>
  <si>
    <t>Gymnastique sportive</t>
  </si>
  <si>
    <t>Gymnastique rythmique</t>
  </si>
  <si>
    <t>Arts du cirque</t>
  </si>
  <si>
    <t>Les activités physiques artistiques</t>
  </si>
  <si>
    <t>Danse</t>
  </si>
  <si>
    <t>Conduire et maîtriser un affrontement individuel ou collectif</t>
  </si>
  <si>
    <t>Basket</t>
  </si>
  <si>
    <t>Les activités de coopération et d’opposition : les sports collectifs</t>
  </si>
  <si>
    <t>Football</t>
  </si>
  <si>
    <t>Handball</t>
  </si>
  <si>
    <t>Rugby</t>
  </si>
  <si>
    <t>Volley Ball</t>
  </si>
  <si>
    <t>Badminton</t>
  </si>
  <si>
    <t>Les activités d’opposition duelle : les sports de raquette</t>
  </si>
  <si>
    <t>Tennis de Table</t>
  </si>
  <si>
    <t>Boxe française</t>
  </si>
  <si>
    <t>Les activités physiques de combat</t>
  </si>
  <si>
    <t>Lutte</t>
  </si>
  <si>
    <t>VTT (liste acad)</t>
  </si>
  <si>
    <t>STEP (liste acad)</t>
  </si>
  <si>
    <t>Ultimate(liste acad)</t>
  </si>
  <si>
    <t>préciser N1 et/ou N2</t>
  </si>
  <si>
    <t>Niveau(x) de compétences</t>
  </si>
  <si>
    <t>Durée des cycles</t>
  </si>
  <si>
    <t>nombre de séances au cours du cycle</t>
  </si>
  <si>
    <t>heure(s) effective(s) par séance (ex: 1,5 pour 1 heure et demie)</t>
  </si>
  <si>
    <t>TOTAL</t>
  </si>
  <si>
    <t>Total collège</t>
  </si>
  <si>
    <t xml:space="preserve">activité établissement : </t>
  </si>
  <si>
    <t>TOTAL par COMPETENCE</t>
  </si>
  <si>
    <t>TOTAL par GROUPEMENT</t>
  </si>
  <si>
    <t xml:space="preserve">pourcentage par APSA </t>
  </si>
  <si>
    <t>pourcentage par groupement</t>
  </si>
  <si>
    <t>pourcentage par compétence</t>
  </si>
  <si>
    <t>Tableau de mise en relation entre la programmation des APSA, les groupes d’activités et les compétences propres à l'EPS</t>
  </si>
  <si>
    <t>Cycles et APSA</t>
  </si>
  <si>
    <t>G1</t>
  </si>
  <si>
    <t>G2</t>
  </si>
  <si>
    <t>G3</t>
  </si>
  <si>
    <t>G4</t>
  </si>
  <si>
    <t>G5</t>
  </si>
  <si>
    <t>G6</t>
  </si>
  <si>
    <t>G7</t>
  </si>
  <si>
    <t>G8</t>
  </si>
  <si>
    <t>Justifications</t>
  </si>
  <si>
    <t xml:space="preserve">
Explicitations des choix de programmation sur le trajet de formation de l’élève</t>
  </si>
  <si>
    <r>
      <rPr>
        <b/>
        <sz val="20"/>
        <color indexed="30"/>
        <rFont val="Comic Sans MS"/>
        <family val="4"/>
      </rPr>
      <t>FICHE 3</t>
    </r>
    <r>
      <rPr>
        <sz val="20"/>
        <rFont val="Arial"/>
        <family val="2"/>
      </rPr>
      <t xml:space="preserve">
</t>
    </r>
    <r>
      <rPr>
        <b/>
        <sz val="20"/>
        <color indexed="10"/>
        <rFont val="Comic Sans MS"/>
        <family val="4"/>
      </rPr>
      <t>Le trajet de formation de l'élève,
la programmation du collège</t>
    </r>
  </si>
  <si>
    <t>ATTENTION : SEULES LES CASES BLANCHES DU TABLEAU CI-DESSOUS DOIVENT ETRE REMPLIES</t>
  </si>
  <si>
    <t>Cas de la natation</t>
  </si>
  <si>
    <t>N1 et N2</t>
  </si>
  <si>
    <t>N1et N2</t>
  </si>
  <si>
    <t>N1</t>
  </si>
  <si>
    <t>Epreuve  commune  de fin de parcours collège en athlétisme: biathlon haies  et multi bonds et réalisation d'un 1000 mètres proche de sa VMA (100 110%)</t>
  </si>
  <si>
    <t xml:space="preserve"> les 5ièmes ayant déjà validé les niv 2 vitesse et nage longue,  sont orienté sur un parcours "sauvetage"</t>
  </si>
  <si>
    <t>Boxe Française en expérimentation en 3ième cette année, en attente de formation également. Aucune installation valide pour la lutte.</t>
  </si>
  <si>
    <t>Cirque en expérimentation en 3ième cette année, donc nous ne visons qu'un niveau 1  poursuite du travail débuté en 6ième?</t>
  </si>
  <si>
    <t>Pratique importante du hand ball: culture du collège en lien avec la section sportive et l'unss ( entre 8 et 10 équipes engagées en championnat UNSS)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</si>
</sst>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0"/>
      <name val="Arial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0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17"/>
      <name val="Cambria"/>
      <family val="2"/>
    </font>
    <font>
      <b/>
      <sz val="11"/>
      <color indexed="63"/>
      <name val="Cambria"/>
      <family val="2"/>
    </font>
    <font>
      <i/>
      <sz val="11"/>
      <color indexed="23"/>
      <name val="Cambria"/>
      <family val="2"/>
    </font>
    <font>
      <b/>
      <sz val="18"/>
      <color indexed="56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8"/>
      <name val="Cambria"/>
      <family val="2"/>
    </font>
    <font>
      <b/>
      <sz val="11"/>
      <color indexed="9"/>
      <name val="Cambria"/>
      <family val="2"/>
    </font>
    <font>
      <b/>
      <sz val="11"/>
      <name val="Arial"/>
      <family val="2"/>
    </font>
    <font>
      <b/>
      <sz val="12"/>
      <name val="Andalus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20"/>
      <name val="Arial"/>
      <family val="2"/>
    </font>
    <font>
      <b/>
      <sz val="20"/>
      <color indexed="30"/>
      <name val="Comic Sans MS"/>
      <family val="4"/>
    </font>
    <font>
      <b/>
      <sz val="20"/>
      <color indexed="10"/>
      <name val="Comic Sans MS"/>
      <family val="4"/>
    </font>
    <font>
      <b/>
      <sz val="20"/>
      <color rgb="FF0070C0"/>
      <name val="Times New Roman"/>
      <family val="1"/>
    </font>
    <font>
      <b/>
      <i/>
      <sz val="20"/>
      <color rgb="FF0070C0"/>
      <name val="Times New Roman"/>
      <family val="1"/>
    </font>
    <font>
      <b/>
      <i/>
      <sz val="20"/>
      <color rgb="FF0000FF"/>
      <name val="Times New Roman"/>
      <family val="1"/>
    </font>
    <font>
      <b/>
      <i/>
      <sz val="12"/>
      <color rgb="FFFF0000"/>
      <name val="Arial"/>
      <family val="2"/>
    </font>
    <font>
      <b/>
      <sz val="16"/>
      <color rgb="FFFF0000"/>
      <name val="Comic Sans MS"/>
      <family val="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26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/>
    <xf numFmtId="0" fontId="0" fillId="0" borderId="0" xfId="0" applyFill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5" fillId="0" borderId="10" xfId="0" applyNumberFormat="1" applyFont="1" applyBorder="1" applyAlignment="1">
      <alignment horizontal="center"/>
    </xf>
    <xf numFmtId="164" fontId="0" fillId="0" borderId="10" xfId="0" applyNumberFormat="1" applyBorder="1"/>
    <xf numFmtId="0" fontId="22" fillId="24" borderId="10" xfId="0" applyFont="1" applyFill="1" applyBorder="1" applyAlignment="1">
      <alignment horizontal="center" vertical="center" textRotation="90"/>
    </xf>
    <xf numFmtId="164" fontId="0" fillId="24" borderId="10" xfId="0" applyNumberFormat="1" applyFill="1" applyBorder="1"/>
    <xf numFmtId="0" fontId="34" fillId="0" borderId="0" xfId="0" applyFont="1" applyBorder="1" applyAlignment="1">
      <alignment horizontal="left" vertical="center"/>
    </xf>
    <xf numFmtId="0" fontId="0" fillId="24" borderId="10" xfId="0" applyFill="1" applyBorder="1" applyAlignment="1">
      <alignment horizontal="center"/>
    </xf>
    <xf numFmtId="0" fontId="22" fillId="24" borderId="10" xfId="0" applyFont="1" applyFill="1" applyBorder="1" applyAlignment="1">
      <alignment vertical="center" textRotation="90" wrapText="1"/>
    </xf>
    <xf numFmtId="0" fontId="23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/>
    <xf numFmtId="0" fontId="22" fillId="24" borderId="10" xfId="0" applyFont="1" applyFill="1" applyBorder="1"/>
    <xf numFmtId="0" fontId="27" fillId="24" borderId="10" xfId="0" applyFont="1" applyFill="1" applyBorder="1"/>
    <xf numFmtId="0" fontId="21" fillId="24" borderId="10" xfId="0" applyFont="1" applyFill="1" applyBorder="1"/>
    <xf numFmtId="0" fontId="35" fillId="0" borderId="0" xfId="0" applyFont="1" applyBorder="1" applyAlignment="1">
      <alignment horizontal="left" vertical="center" wrapText="1"/>
    </xf>
    <xf numFmtId="0" fontId="25" fillId="24" borderId="10" xfId="0" applyNumberFormat="1" applyFont="1" applyFill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164" fontId="0" fillId="24" borderId="10" xfId="0" applyNumberForma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 indent="1"/>
    </xf>
    <xf numFmtId="0" fontId="29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2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0" fillId="0" borderId="10" xfId="0" applyBorder="1" applyAlignment="1">
      <alignment horizont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="70" zoomScaleNormal="70" workbookViewId="0">
      <selection activeCell="B58" sqref="B58:V58"/>
    </sheetView>
  </sheetViews>
  <sheetFormatPr baseColWidth="10" defaultColWidth="11.7109375" defaultRowHeight="12.75"/>
  <cols>
    <col min="1" max="1" width="28.42578125" style="1" customWidth="1"/>
    <col min="2" max="2" width="20.140625" customWidth="1"/>
    <col min="3" max="3" width="24.85546875" customWidth="1"/>
    <col min="4" max="4" width="14.85546875" style="1" customWidth="1"/>
    <col min="5" max="6" width="9.85546875" customWidth="1"/>
    <col min="7" max="7" width="7.140625" style="4" customWidth="1"/>
    <col min="8" max="9" width="9.85546875" style="4" customWidth="1"/>
    <col min="10" max="10" width="8" style="4" customWidth="1"/>
    <col min="11" max="12" width="9.85546875" style="4" customWidth="1"/>
    <col min="13" max="13" width="8" style="4" customWidth="1"/>
    <col min="14" max="15" width="9.85546875" style="4" customWidth="1"/>
    <col min="16" max="16" width="8" style="4" customWidth="1"/>
    <col min="17" max="17" width="9.140625" style="1" customWidth="1"/>
    <col min="18" max="18" width="16.42578125" customWidth="1"/>
    <col min="19" max="20" width="14.42578125" customWidth="1"/>
    <col min="21" max="21" width="14.140625" customWidth="1"/>
    <col min="22" max="22" width="13.28515625" style="5" customWidth="1"/>
  </cols>
  <sheetData>
    <row r="1" spans="1:22" ht="99.95" customHeight="1">
      <c r="A1" s="46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20.100000000000001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5.5">
      <c r="A3" s="50" t="s">
        <v>61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25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15">
      <c r="A5" s="51" t="s">
        <v>74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22" ht="12.75" customHeight="1">
      <c r="A6" s="13"/>
      <c r="B6" s="13"/>
      <c r="C6" s="13"/>
      <c r="D6" s="13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3"/>
      <c r="R6" s="13"/>
    </row>
    <row r="7" spans="1:22" s="2" customFormat="1" ht="48" customHeight="1">
      <c r="A7" s="52" t="s">
        <v>0</v>
      </c>
      <c r="B7" s="48" t="s">
        <v>2</v>
      </c>
      <c r="C7" s="49" t="s">
        <v>1</v>
      </c>
      <c r="D7" s="48" t="s">
        <v>49</v>
      </c>
      <c r="E7" s="36" t="s">
        <v>50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55" t="s">
        <v>58</v>
      </c>
      <c r="V7" s="6"/>
    </row>
    <row r="8" spans="1:22" s="2" customFormat="1" ht="48" customHeight="1">
      <c r="A8" s="53"/>
      <c r="B8" s="48"/>
      <c r="C8" s="49"/>
      <c r="D8" s="48"/>
      <c r="E8" s="41" t="s">
        <v>3</v>
      </c>
      <c r="F8" s="41"/>
      <c r="G8" s="41"/>
      <c r="H8" s="41" t="s">
        <v>4</v>
      </c>
      <c r="I8" s="41"/>
      <c r="J8" s="41"/>
      <c r="K8" s="40" t="s">
        <v>5</v>
      </c>
      <c r="L8" s="40"/>
      <c r="M8" s="40"/>
      <c r="N8" s="41" t="s">
        <v>6</v>
      </c>
      <c r="O8" s="41"/>
      <c r="P8" s="41"/>
      <c r="Q8" s="37" t="s">
        <v>54</v>
      </c>
      <c r="R8" s="56"/>
      <c r="S8" s="58" t="s">
        <v>57</v>
      </c>
      <c r="T8" s="58" t="s">
        <v>59</v>
      </c>
      <c r="U8" s="58" t="s">
        <v>56</v>
      </c>
      <c r="V8" s="58" t="s">
        <v>60</v>
      </c>
    </row>
    <row r="9" spans="1:22" s="2" customFormat="1" ht="92.25" customHeight="1">
      <c r="A9" s="54"/>
      <c r="B9" s="48"/>
      <c r="C9" s="49"/>
      <c r="D9" s="23" t="s">
        <v>48</v>
      </c>
      <c r="E9" s="22" t="s">
        <v>51</v>
      </c>
      <c r="F9" s="22" t="s">
        <v>52</v>
      </c>
      <c r="G9" s="18" t="s">
        <v>53</v>
      </c>
      <c r="H9" s="22" t="s">
        <v>51</v>
      </c>
      <c r="I9" s="22" t="s">
        <v>52</v>
      </c>
      <c r="J9" s="18" t="s">
        <v>53</v>
      </c>
      <c r="K9" s="22" t="s">
        <v>51</v>
      </c>
      <c r="L9" s="22" t="s">
        <v>52</v>
      </c>
      <c r="M9" s="18" t="s">
        <v>53</v>
      </c>
      <c r="N9" s="22" t="s">
        <v>51</v>
      </c>
      <c r="O9" s="22" t="s">
        <v>52</v>
      </c>
      <c r="P9" s="18" t="s">
        <v>53</v>
      </c>
      <c r="Q9" s="37"/>
      <c r="R9" s="57"/>
      <c r="S9" s="58"/>
      <c r="T9" s="58"/>
      <c r="U9" s="58"/>
      <c r="V9" s="58"/>
    </row>
    <row r="10" spans="1:22" ht="13.5" customHeight="1">
      <c r="A10" s="44" t="s">
        <v>7</v>
      </c>
      <c r="B10" s="39" t="s">
        <v>9</v>
      </c>
      <c r="C10" s="24" t="s">
        <v>8</v>
      </c>
      <c r="D10" s="31" t="s">
        <v>77</v>
      </c>
      <c r="E10" s="16">
        <v>8</v>
      </c>
      <c r="F10" s="16">
        <v>1</v>
      </c>
      <c r="G10" s="29">
        <f>E10*F10</f>
        <v>8</v>
      </c>
      <c r="H10" s="16">
        <v>8</v>
      </c>
      <c r="I10" s="16">
        <v>1</v>
      </c>
      <c r="J10" s="29">
        <f t="shared" ref="J10:J46" si="0">H10*I10</f>
        <v>8</v>
      </c>
      <c r="K10" s="16">
        <v>8</v>
      </c>
      <c r="L10" s="16">
        <v>1</v>
      </c>
      <c r="M10" s="29">
        <f t="shared" ref="M10:M46" si="1">K10*L10</f>
        <v>8</v>
      </c>
      <c r="N10" s="16">
        <v>0</v>
      </c>
      <c r="O10" s="16">
        <v>0</v>
      </c>
      <c r="P10" s="29">
        <f t="shared" ref="P10:P46" si="2">N10*O10</f>
        <v>0</v>
      </c>
      <c r="Q10" s="29">
        <f>G10+J10+M10+P10</f>
        <v>24</v>
      </c>
      <c r="R10" s="19">
        <f>(Q10/Q47)*100</f>
        <v>6.7796610169491522</v>
      </c>
      <c r="S10" s="33">
        <f>SUM(Q10:Q16)</f>
        <v>64</v>
      </c>
      <c r="T10" s="33">
        <f>(S10/Q47)*100</f>
        <v>18.07909604519774</v>
      </c>
      <c r="U10" s="33">
        <f>SUM(S10:S19)</f>
        <v>114</v>
      </c>
      <c r="V10" s="32">
        <f>U10/Q47*100</f>
        <v>32.20338983050847</v>
      </c>
    </row>
    <row r="11" spans="1:22">
      <c r="A11" s="44"/>
      <c r="B11" s="39"/>
      <c r="C11" s="24" t="s">
        <v>10</v>
      </c>
      <c r="D11" s="30" t="s">
        <v>76</v>
      </c>
      <c r="E11" s="16">
        <v>0</v>
      </c>
      <c r="F11" s="16">
        <v>0</v>
      </c>
      <c r="G11" s="29">
        <f t="shared" ref="G11:G46" si="3">E11*F11</f>
        <v>0</v>
      </c>
      <c r="H11" s="16">
        <v>0</v>
      </c>
      <c r="I11" s="16">
        <v>0</v>
      </c>
      <c r="J11" s="29">
        <f t="shared" si="0"/>
        <v>0</v>
      </c>
      <c r="K11" s="16">
        <v>12</v>
      </c>
      <c r="L11" s="16">
        <v>1</v>
      </c>
      <c r="M11" s="29">
        <f t="shared" si="1"/>
        <v>12</v>
      </c>
      <c r="N11" s="16">
        <v>8</v>
      </c>
      <c r="O11" s="16">
        <v>1</v>
      </c>
      <c r="P11" s="29">
        <f t="shared" si="2"/>
        <v>8</v>
      </c>
      <c r="Q11" s="29">
        <f t="shared" ref="Q11:Q46" si="4">G11+J11+M11+P11</f>
        <v>20</v>
      </c>
      <c r="R11" s="19">
        <f>(Q11/Q47)*100</f>
        <v>5.6497175141242941</v>
      </c>
      <c r="S11" s="33"/>
      <c r="T11" s="33"/>
      <c r="U11" s="45"/>
      <c r="V11" s="32"/>
    </row>
    <row r="12" spans="1:22">
      <c r="A12" s="44"/>
      <c r="B12" s="39"/>
      <c r="C12" s="24" t="s">
        <v>11</v>
      </c>
      <c r="D12" s="16"/>
      <c r="E12" s="16">
        <v>0</v>
      </c>
      <c r="F12" s="16">
        <v>0</v>
      </c>
      <c r="G12" s="29">
        <f t="shared" si="3"/>
        <v>0</v>
      </c>
      <c r="H12" s="16">
        <v>0</v>
      </c>
      <c r="I12" s="16">
        <v>0</v>
      </c>
      <c r="J12" s="29">
        <f t="shared" si="0"/>
        <v>0</v>
      </c>
      <c r="K12" s="16">
        <v>0</v>
      </c>
      <c r="L12" s="16">
        <v>0</v>
      </c>
      <c r="M12" s="29">
        <f t="shared" si="1"/>
        <v>0</v>
      </c>
      <c r="N12" s="16">
        <v>0</v>
      </c>
      <c r="O12" s="16">
        <v>0</v>
      </c>
      <c r="P12" s="29">
        <f t="shared" si="2"/>
        <v>0</v>
      </c>
      <c r="Q12" s="29">
        <f t="shared" si="4"/>
        <v>0</v>
      </c>
      <c r="R12" s="19">
        <f>(Q12/Q47)*100</f>
        <v>0</v>
      </c>
      <c r="S12" s="33"/>
      <c r="T12" s="33"/>
      <c r="U12" s="45"/>
      <c r="V12" s="32"/>
    </row>
    <row r="13" spans="1:22">
      <c r="A13" s="44"/>
      <c r="B13" s="39"/>
      <c r="C13" s="24" t="s">
        <v>12</v>
      </c>
      <c r="D13" s="16"/>
      <c r="E13" s="16">
        <v>0</v>
      </c>
      <c r="F13" s="16">
        <v>0</v>
      </c>
      <c r="G13" s="29">
        <f t="shared" si="3"/>
        <v>0</v>
      </c>
      <c r="H13" s="16">
        <v>0</v>
      </c>
      <c r="I13" s="16">
        <v>0</v>
      </c>
      <c r="J13" s="29">
        <f t="shared" si="0"/>
        <v>0</v>
      </c>
      <c r="K13" s="16">
        <v>0</v>
      </c>
      <c r="L13" s="16">
        <v>0</v>
      </c>
      <c r="M13" s="29">
        <f t="shared" si="1"/>
        <v>0</v>
      </c>
      <c r="N13" s="16">
        <v>0</v>
      </c>
      <c r="O13" s="16">
        <v>0</v>
      </c>
      <c r="P13" s="29">
        <f t="shared" si="2"/>
        <v>0</v>
      </c>
      <c r="Q13" s="29">
        <f t="shared" si="4"/>
        <v>0</v>
      </c>
      <c r="R13" s="19">
        <f>(Q13/Q47)*100</f>
        <v>0</v>
      </c>
      <c r="S13" s="33"/>
      <c r="T13" s="33"/>
      <c r="U13" s="45"/>
      <c r="V13" s="32"/>
    </row>
    <row r="14" spans="1:22">
      <c r="A14" s="44"/>
      <c r="B14" s="39"/>
      <c r="C14" s="24" t="s">
        <v>13</v>
      </c>
      <c r="D14" s="30" t="s">
        <v>76</v>
      </c>
      <c r="E14" s="16">
        <v>0</v>
      </c>
      <c r="F14" s="16">
        <v>0</v>
      </c>
      <c r="G14" s="29">
        <f t="shared" si="3"/>
        <v>0</v>
      </c>
      <c r="H14" s="16">
        <v>12</v>
      </c>
      <c r="I14" s="16">
        <v>1</v>
      </c>
      <c r="J14" s="29">
        <f t="shared" si="0"/>
        <v>12</v>
      </c>
      <c r="K14" s="16">
        <v>0</v>
      </c>
      <c r="L14" s="16">
        <v>0</v>
      </c>
      <c r="M14" s="29">
        <f t="shared" si="1"/>
        <v>0</v>
      </c>
      <c r="N14" s="16">
        <v>8</v>
      </c>
      <c r="O14" s="16">
        <v>1</v>
      </c>
      <c r="P14" s="29">
        <f t="shared" si="2"/>
        <v>8</v>
      </c>
      <c r="Q14" s="29">
        <f t="shared" si="4"/>
        <v>20</v>
      </c>
      <c r="R14" s="19">
        <f>(Q14/Q47)*100</f>
        <v>5.6497175141242941</v>
      </c>
      <c r="S14" s="33"/>
      <c r="T14" s="33"/>
      <c r="U14" s="45"/>
      <c r="V14" s="32"/>
    </row>
    <row r="15" spans="1:22">
      <c r="A15" s="44"/>
      <c r="B15" s="39"/>
      <c r="C15" s="24" t="s">
        <v>14</v>
      </c>
      <c r="D15" s="16"/>
      <c r="E15" s="16">
        <v>0</v>
      </c>
      <c r="F15" s="16">
        <v>0</v>
      </c>
      <c r="G15" s="29">
        <f t="shared" si="3"/>
        <v>0</v>
      </c>
      <c r="H15" s="16">
        <v>0</v>
      </c>
      <c r="I15" s="16">
        <v>0</v>
      </c>
      <c r="J15" s="29">
        <f t="shared" si="0"/>
        <v>0</v>
      </c>
      <c r="K15" s="16">
        <v>0</v>
      </c>
      <c r="L15" s="16">
        <v>0</v>
      </c>
      <c r="M15" s="29">
        <f t="shared" si="1"/>
        <v>0</v>
      </c>
      <c r="N15" s="16">
        <v>0</v>
      </c>
      <c r="O15" s="16">
        <v>0</v>
      </c>
      <c r="P15" s="29">
        <f t="shared" si="2"/>
        <v>0</v>
      </c>
      <c r="Q15" s="29">
        <f t="shared" si="4"/>
        <v>0</v>
      </c>
      <c r="R15" s="19">
        <f>(Q15/Q47)*100</f>
        <v>0</v>
      </c>
      <c r="S15" s="33"/>
      <c r="T15" s="33"/>
      <c r="U15" s="45"/>
      <c r="V15" s="32"/>
    </row>
    <row r="16" spans="1:22">
      <c r="A16" s="44"/>
      <c r="B16" s="39"/>
      <c r="C16" s="25" t="s">
        <v>55</v>
      </c>
      <c r="D16" s="16"/>
      <c r="E16" s="16">
        <v>0</v>
      </c>
      <c r="F16" s="16">
        <v>0</v>
      </c>
      <c r="G16" s="29">
        <f t="shared" si="3"/>
        <v>0</v>
      </c>
      <c r="H16" s="16">
        <v>0</v>
      </c>
      <c r="I16" s="16">
        <v>0</v>
      </c>
      <c r="J16" s="29">
        <f t="shared" si="0"/>
        <v>0</v>
      </c>
      <c r="K16" s="16">
        <v>0</v>
      </c>
      <c r="L16" s="16">
        <v>0</v>
      </c>
      <c r="M16" s="29">
        <f t="shared" si="1"/>
        <v>0</v>
      </c>
      <c r="N16" s="16">
        <v>0</v>
      </c>
      <c r="O16" s="16">
        <v>0</v>
      </c>
      <c r="P16" s="29">
        <f t="shared" si="2"/>
        <v>0</v>
      </c>
      <c r="Q16" s="29">
        <f t="shared" si="4"/>
        <v>0</v>
      </c>
      <c r="R16" s="19">
        <f>(Q16/Q47)*100</f>
        <v>0</v>
      </c>
      <c r="S16" s="33"/>
      <c r="T16" s="33"/>
      <c r="U16" s="45"/>
      <c r="V16" s="32"/>
    </row>
    <row r="17" spans="1:22" ht="12.75" customHeight="1">
      <c r="A17" s="44"/>
      <c r="B17" s="39" t="s">
        <v>16</v>
      </c>
      <c r="C17" s="24" t="s">
        <v>15</v>
      </c>
      <c r="D17" s="30" t="s">
        <v>76</v>
      </c>
      <c r="E17" s="16">
        <v>17</v>
      </c>
      <c r="F17" s="16">
        <v>1</v>
      </c>
      <c r="G17" s="29">
        <f t="shared" si="3"/>
        <v>17</v>
      </c>
      <c r="H17" s="16">
        <v>8</v>
      </c>
      <c r="I17" s="16">
        <v>1</v>
      </c>
      <c r="J17" s="29">
        <f t="shared" si="0"/>
        <v>8</v>
      </c>
      <c r="K17" s="16">
        <v>0</v>
      </c>
      <c r="L17" s="16">
        <v>0</v>
      </c>
      <c r="M17" s="29">
        <f t="shared" si="1"/>
        <v>0</v>
      </c>
      <c r="N17" s="16">
        <v>0</v>
      </c>
      <c r="O17" s="16">
        <v>0</v>
      </c>
      <c r="P17" s="29">
        <f t="shared" si="2"/>
        <v>0</v>
      </c>
      <c r="Q17" s="29">
        <f t="shared" si="4"/>
        <v>25</v>
      </c>
      <c r="R17" s="19">
        <f>(Q17/Q47)*100</f>
        <v>7.0621468926553677</v>
      </c>
      <c r="S17" s="33">
        <f>SUM(Q17:Q19)</f>
        <v>50</v>
      </c>
      <c r="T17" s="33">
        <f>S17/Q47*100</f>
        <v>14.124293785310735</v>
      </c>
      <c r="U17" s="45"/>
      <c r="V17" s="32"/>
    </row>
    <row r="18" spans="1:22" ht="12.75" customHeight="1">
      <c r="A18" s="44"/>
      <c r="B18" s="39"/>
      <c r="C18" s="24" t="s">
        <v>17</v>
      </c>
      <c r="D18" s="30" t="s">
        <v>76</v>
      </c>
      <c r="E18" s="16">
        <v>17</v>
      </c>
      <c r="F18" s="16">
        <v>1</v>
      </c>
      <c r="G18" s="29">
        <f t="shared" si="3"/>
        <v>17</v>
      </c>
      <c r="H18" s="16">
        <v>8</v>
      </c>
      <c r="I18" s="16">
        <v>1</v>
      </c>
      <c r="J18" s="29">
        <f t="shared" si="0"/>
        <v>8</v>
      </c>
      <c r="K18" s="16">
        <v>0</v>
      </c>
      <c r="L18" s="16">
        <v>0</v>
      </c>
      <c r="M18" s="29">
        <f t="shared" si="1"/>
        <v>0</v>
      </c>
      <c r="N18" s="16">
        <v>0</v>
      </c>
      <c r="O18" s="16">
        <v>0</v>
      </c>
      <c r="P18" s="29">
        <f t="shared" si="2"/>
        <v>0</v>
      </c>
      <c r="Q18" s="29">
        <f t="shared" si="4"/>
        <v>25</v>
      </c>
      <c r="R18" s="19">
        <f>(Q18/Q47)*100</f>
        <v>7.0621468926553677</v>
      </c>
      <c r="S18" s="33"/>
      <c r="T18" s="33"/>
      <c r="U18" s="45"/>
      <c r="V18" s="32"/>
    </row>
    <row r="19" spans="1:22">
      <c r="A19" s="44"/>
      <c r="B19" s="39"/>
      <c r="C19" s="25" t="s">
        <v>55</v>
      </c>
      <c r="D19" s="16"/>
      <c r="E19" s="16">
        <v>0</v>
      </c>
      <c r="F19" s="16">
        <v>0</v>
      </c>
      <c r="G19" s="29">
        <f t="shared" si="3"/>
        <v>0</v>
      </c>
      <c r="H19" s="16">
        <v>0</v>
      </c>
      <c r="I19" s="16">
        <v>0</v>
      </c>
      <c r="J19" s="29">
        <f t="shared" si="0"/>
        <v>0</v>
      </c>
      <c r="K19" s="16">
        <v>0</v>
      </c>
      <c r="L19" s="16">
        <v>0</v>
      </c>
      <c r="M19" s="29">
        <f t="shared" si="1"/>
        <v>0</v>
      </c>
      <c r="N19" s="16">
        <v>0</v>
      </c>
      <c r="O19" s="16">
        <v>0</v>
      </c>
      <c r="P19" s="29">
        <f t="shared" si="2"/>
        <v>0</v>
      </c>
      <c r="Q19" s="29">
        <f t="shared" si="4"/>
        <v>0</v>
      </c>
      <c r="R19" s="19">
        <f>(Q19/Q47)*100</f>
        <v>0</v>
      </c>
      <c r="S19" s="33"/>
      <c r="T19" s="33"/>
      <c r="U19" s="45"/>
      <c r="V19" s="32"/>
    </row>
    <row r="20" spans="1:22" ht="12.75" customHeight="1">
      <c r="A20" s="34" t="s">
        <v>18</v>
      </c>
      <c r="B20" s="39" t="s">
        <v>20</v>
      </c>
      <c r="C20" s="24" t="s">
        <v>19</v>
      </c>
      <c r="D20" s="16"/>
      <c r="E20" s="16">
        <v>0</v>
      </c>
      <c r="F20" s="16">
        <v>0</v>
      </c>
      <c r="G20" s="29">
        <f t="shared" si="3"/>
        <v>0</v>
      </c>
      <c r="H20" s="16">
        <v>0</v>
      </c>
      <c r="I20" s="16">
        <v>0</v>
      </c>
      <c r="J20" s="29">
        <f t="shared" si="0"/>
        <v>0</v>
      </c>
      <c r="K20" s="16">
        <v>0</v>
      </c>
      <c r="L20" s="16">
        <v>0</v>
      </c>
      <c r="M20" s="29">
        <f t="shared" si="1"/>
        <v>0</v>
      </c>
      <c r="N20" s="16">
        <v>0</v>
      </c>
      <c r="O20" s="16">
        <v>0</v>
      </c>
      <c r="P20" s="29">
        <f t="shared" si="2"/>
        <v>0</v>
      </c>
      <c r="Q20" s="29">
        <f t="shared" si="4"/>
        <v>0</v>
      </c>
      <c r="R20" s="19">
        <f>(Q20/Q47)*100</f>
        <v>0</v>
      </c>
      <c r="S20" s="33">
        <f>SUM(Q20:Q24)</f>
        <v>28</v>
      </c>
      <c r="T20" s="33">
        <f>S20/Q47*100</f>
        <v>7.9096045197740121</v>
      </c>
      <c r="U20" s="33">
        <f>S20</f>
        <v>28</v>
      </c>
      <c r="V20" s="32">
        <f>U20/Q47*100</f>
        <v>7.9096045197740121</v>
      </c>
    </row>
    <row r="21" spans="1:22">
      <c r="A21" s="34"/>
      <c r="B21" s="39"/>
      <c r="C21" s="24" t="s">
        <v>21</v>
      </c>
      <c r="D21" s="30" t="s">
        <v>76</v>
      </c>
      <c r="E21" s="16">
        <v>0</v>
      </c>
      <c r="F21" s="16">
        <v>0</v>
      </c>
      <c r="G21" s="29">
        <f t="shared" si="3"/>
        <v>0</v>
      </c>
      <c r="H21" s="16">
        <v>12</v>
      </c>
      <c r="I21" s="16">
        <v>1</v>
      </c>
      <c r="J21" s="29">
        <f t="shared" si="0"/>
        <v>12</v>
      </c>
      <c r="K21" s="16">
        <v>8</v>
      </c>
      <c r="L21" s="16">
        <v>2</v>
      </c>
      <c r="M21" s="29">
        <f t="shared" si="1"/>
        <v>16</v>
      </c>
      <c r="N21" s="16">
        <v>0</v>
      </c>
      <c r="O21" s="16">
        <v>0</v>
      </c>
      <c r="P21" s="29">
        <f t="shared" si="2"/>
        <v>0</v>
      </c>
      <c r="Q21" s="29">
        <f t="shared" si="4"/>
        <v>28</v>
      </c>
      <c r="R21" s="19">
        <f>(Q21/Q47)*100</f>
        <v>7.9096045197740121</v>
      </c>
      <c r="S21" s="33"/>
      <c r="T21" s="33"/>
      <c r="U21" s="45"/>
      <c r="V21" s="32"/>
    </row>
    <row r="22" spans="1:22">
      <c r="A22" s="34"/>
      <c r="B22" s="39"/>
      <c r="C22" s="24" t="s">
        <v>22</v>
      </c>
      <c r="D22" s="16"/>
      <c r="E22" s="16">
        <v>0</v>
      </c>
      <c r="F22" s="16">
        <v>0</v>
      </c>
      <c r="G22" s="29">
        <f t="shared" si="3"/>
        <v>0</v>
      </c>
      <c r="H22" s="16">
        <v>0</v>
      </c>
      <c r="I22" s="16">
        <v>0</v>
      </c>
      <c r="J22" s="29">
        <f t="shared" si="0"/>
        <v>0</v>
      </c>
      <c r="K22" s="16">
        <v>0</v>
      </c>
      <c r="L22" s="16">
        <v>0</v>
      </c>
      <c r="M22" s="29">
        <f t="shared" si="1"/>
        <v>0</v>
      </c>
      <c r="N22" s="16">
        <v>0</v>
      </c>
      <c r="O22" s="16">
        <v>0</v>
      </c>
      <c r="P22" s="29">
        <f t="shared" si="2"/>
        <v>0</v>
      </c>
      <c r="Q22" s="29">
        <f t="shared" si="4"/>
        <v>0</v>
      </c>
      <c r="R22" s="19">
        <f>(Q22/Q47)*100</f>
        <v>0</v>
      </c>
      <c r="S22" s="33"/>
      <c r="T22" s="33"/>
      <c r="U22" s="45"/>
      <c r="V22" s="32"/>
    </row>
    <row r="23" spans="1:22">
      <c r="A23" s="34"/>
      <c r="B23" s="39"/>
      <c r="C23" s="26" t="s">
        <v>45</v>
      </c>
      <c r="D23" s="16"/>
      <c r="E23" s="16">
        <v>0</v>
      </c>
      <c r="F23" s="16">
        <v>0</v>
      </c>
      <c r="G23" s="29">
        <f t="shared" si="3"/>
        <v>0</v>
      </c>
      <c r="H23" s="16">
        <v>0</v>
      </c>
      <c r="I23" s="16">
        <v>0</v>
      </c>
      <c r="J23" s="29">
        <f t="shared" si="0"/>
        <v>0</v>
      </c>
      <c r="K23" s="16">
        <v>0</v>
      </c>
      <c r="L23" s="16">
        <v>0</v>
      </c>
      <c r="M23" s="29">
        <f t="shared" si="1"/>
        <v>0</v>
      </c>
      <c r="N23" s="16">
        <v>0</v>
      </c>
      <c r="O23" s="16">
        <v>0</v>
      </c>
      <c r="P23" s="29">
        <f t="shared" si="2"/>
        <v>0</v>
      </c>
      <c r="Q23" s="29">
        <f t="shared" si="4"/>
        <v>0</v>
      </c>
      <c r="R23" s="19">
        <f>(Q23/Q47)*100</f>
        <v>0</v>
      </c>
      <c r="S23" s="33"/>
      <c r="T23" s="33"/>
      <c r="U23" s="45"/>
      <c r="V23" s="32"/>
    </row>
    <row r="24" spans="1:22">
      <c r="A24" s="34"/>
      <c r="B24" s="39"/>
      <c r="C24" s="25" t="s">
        <v>55</v>
      </c>
      <c r="D24" s="16"/>
      <c r="E24" s="16">
        <v>0</v>
      </c>
      <c r="F24" s="16">
        <v>0</v>
      </c>
      <c r="G24" s="29">
        <f t="shared" si="3"/>
        <v>0</v>
      </c>
      <c r="H24" s="16">
        <v>0</v>
      </c>
      <c r="I24" s="16">
        <v>0</v>
      </c>
      <c r="J24" s="29">
        <f t="shared" si="0"/>
        <v>0</v>
      </c>
      <c r="K24" s="16">
        <v>0</v>
      </c>
      <c r="L24" s="16">
        <v>0</v>
      </c>
      <c r="M24" s="29">
        <f t="shared" si="1"/>
        <v>0</v>
      </c>
      <c r="N24" s="16">
        <v>0</v>
      </c>
      <c r="O24" s="16">
        <v>0</v>
      </c>
      <c r="P24" s="29">
        <f t="shared" si="2"/>
        <v>0</v>
      </c>
      <c r="Q24" s="29">
        <f t="shared" si="4"/>
        <v>0</v>
      </c>
      <c r="R24" s="19">
        <f>(Q24/Q47)*100</f>
        <v>0</v>
      </c>
      <c r="S24" s="33"/>
      <c r="T24" s="33"/>
      <c r="U24" s="45"/>
      <c r="V24" s="32"/>
    </row>
    <row r="25" spans="1:22">
      <c r="A25" s="44" t="s">
        <v>23</v>
      </c>
      <c r="B25" s="39" t="s">
        <v>25</v>
      </c>
      <c r="C25" s="24" t="s">
        <v>24</v>
      </c>
      <c r="D25" s="16"/>
      <c r="E25" s="16">
        <v>0</v>
      </c>
      <c r="F25" s="16">
        <v>0</v>
      </c>
      <c r="G25" s="29">
        <f t="shared" si="3"/>
        <v>0</v>
      </c>
      <c r="H25" s="16">
        <v>0</v>
      </c>
      <c r="I25" s="16">
        <v>0</v>
      </c>
      <c r="J25" s="29">
        <f t="shared" si="0"/>
        <v>0</v>
      </c>
      <c r="K25" s="16">
        <v>0</v>
      </c>
      <c r="L25" s="16">
        <v>0</v>
      </c>
      <c r="M25" s="29">
        <f t="shared" si="1"/>
        <v>0</v>
      </c>
      <c r="N25" s="16">
        <v>0</v>
      </c>
      <c r="O25" s="16">
        <v>0</v>
      </c>
      <c r="P25" s="29">
        <f t="shared" si="2"/>
        <v>0</v>
      </c>
      <c r="Q25" s="29">
        <f t="shared" si="4"/>
        <v>0</v>
      </c>
      <c r="R25" s="19">
        <f>(Q25/Q47)*100</f>
        <v>0</v>
      </c>
      <c r="S25" s="33">
        <f>SUM(Q25:Q30)</f>
        <v>60</v>
      </c>
      <c r="T25" s="33">
        <f>S25/Q47*100</f>
        <v>16.949152542372879</v>
      </c>
      <c r="U25" s="33">
        <f>SUM(S25:S33)</f>
        <v>88</v>
      </c>
      <c r="V25" s="32">
        <f>U25/Q47*100</f>
        <v>24.858757062146893</v>
      </c>
    </row>
    <row r="26" spans="1:22">
      <c r="A26" s="44"/>
      <c r="B26" s="39"/>
      <c r="C26" s="24" t="s">
        <v>26</v>
      </c>
      <c r="D26" s="30" t="s">
        <v>76</v>
      </c>
      <c r="E26" s="16">
        <v>0</v>
      </c>
      <c r="F26" s="16">
        <v>0</v>
      </c>
      <c r="G26" s="29">
        <f t="shared" si="3"/>
        <v>0</v>
      </c>
      <c r="H26" s="16">
        <v>0</v>
      </c>
      <c r="I26" s="16">
        <v>0</v>
      </c>
      <c r="J26" s="29">
        <f t="shared" si="0"/>
        <v>0</v>
      </c>
      <c r="K26" s="16">
        <v>12</v>
      </c>
      <c r="L26" s="16">
        <v>1</v>
      </c>
      <c r="M26" s="29">
        <f t="shared" si="1"/>
        <v>12</v>
      </c>
      <c r="N26" s="16">
        <v>8</v>
      </c>
      <c r="O26" s="16">
        <v>2</v>
      </c>
      <c r="P26" s="29">
        <f t="shared" si="2"/>
        <v>16</v>
      </c>
      <c r="Q26" s="29">
        <f t="shared" si="4"/>
        <v>28</v>
      </c>
      <c r="R26" s="19">
        <f>(Q26/Q47)*100</f>
        <v>7.9096045197740121</v>
      </c>
      <c r="S26" s="33"/>
      <c r="T26" s="33"/>
      <c r="U26" s="45"/>
      <c r="V26" s="32"/>
    </row>
    <row r="27" spans="1:22">
      <c r="A27" s="44"/>
      <c r="B27" s="39"/>
      <c r="C27" s="24" t="s">
        <v>27</v>
      </c>
      <c r="D27" s="30" t="s">
        <v>76</v>
      </c>
      <c r="E27" s="16">
        <v>8</v>
      </c>
      <c r="F27" s="16">
        <v>2</v>
      </c>
      <c r="G27" s="29">
        <f t="shared" si="3"/>
        <v>16</v>
      </c>
      <c r="H27" s="16">
        <v>8</v>
      </c>
      <c r="I27" s="16">
        <v>2</v>
      </c>
      <c r="J27" s="29">
        <f t="shared" si="0"/>
        <v>16</v>
      </c>
      <c r="K27" s="16">
        <v>0</v>
      </c>
      <c r="L27" s="16">
        <v>0</v>
      </c>
      <c r="M27" s="29">
        <f t="shared" si="1"/>
        <v>0</v>
      </c>
      <c r="N27" s="16">
        <v>0</v>
      </c>
      <c r="O27" s="16">
        <v>0</v>
      </c>
      <c r="P27" s="29">
        <f t="shared" si="2"/>
        <v>0</v>
      </c>
      <c r="Q27" s="29">
        <f t="shared" si="4"/>
        <v>32</v>
      </c>
      <c r="R27" s="19">
        <f>(Q27/Q47)*100</f>
        <v>9.0395480225988702</v>
      </c>
      <c r="S27" s="33"/>
      <c r="T27" s="33"/>
      <c r="U27" s="45"/>
      <c r="V27" s="32"/>
    </row>
    <row r="28" spans="1:22">
      <c r="A28" s="44"/>
      <c r="B28" s="39"/>
      <c r="C28" s="24" t="s">
        <v>28</v>
      </c>
      <c r="D28" s="16"/>
      <c r="E28" s="16">
        <v>0</v>
      </c>
      <c r="F28" s="16">
        <v>0</v>
      </c>
      <c r="G28" s="29">
        <f t="shared" si="3"/>
        <v>0</v>
      </c>
      <c r="H28" s="16">
        <v>0</v>
      </c>
      <c r="I28" s="16">
        <v>0</v>
      </c>
      <c r="J28" s="29">
        <f t="shared" si="0"/>
        <v>0</v>
      </c>
      <c r="K28" s="16">
        <v>0</v>
      </c>
      <c r="L28" s="16">
        <v>0</v>
      </c>
      <c r="M28" s="29">
        <f t="shared" si="1"/>
        <v>0</v>
      </c>
      <c r="N28" s="16">
        <v>0</v>
      </c>
      <c r="O28" s="16">
        <v>0</v>
      </c>
      <c r="P28" s="29">
        <f t="shared" si="2"/>
        <v>0</v>
      </c>
      <c r="Q28" s="29">
        <f t="shared" si="4"/>
        <v>0</v>
      </c>
      <c r="R28" s="19">
        <f>(Q28/Q47)*100</f>
        <v>0</v>
      </c>
      <c r="S28" s="33"/>
      <c r="T28" s="33"/>
      <c r="U28" s="45"/>
      <c r="V28" s="32"/>
    </row>
    <row r="29" spans="1:22">
      <c r="A29" s="44"/>
      <c r="B29" s="39"/>
      <c r="C29" s="26" t="s">
        <v>46</v>
      </c>
      <c r="D29" s="16"/>
      <c r="E29" s="16">
        <v>0</v>
      </c>
      <c r="F29" s="16">
        <v>0</v>
      </c>
      <c r="G29" s="29">
        <f t="shared" si="3"/>
        <v>0</v>
      </c>
      <c r="H29" s="16">
        <v>0</v>
      </c>
      <c r="I29" s="16">
        <v>0</v>
      </c>
      <c r="J29" s="29">
        <f t="shared" si="0"/>
        <v>0</v>
      </c>
      <c r="K29" s="16">
        <v>0</v>
      </c>
      <c r="L29" s="16">
        <v>0</v>
      </c>
      <c r="M29" s="29">
        <f t="shared" si="1"/>
        <v>0</v>
      </c>
      <c r="N29" s="16">
        <v>0</v>
      </c>
      <c r="O29" s="16">
        <v>0</v>
      </c>
      <c r="P29" s="29">
        <f t="shared" si="2"/>
        <v>0</v>
      </c>
      <c r="Q29" s="29">
        <f t="shared" si="4"/>
        <v>0</v>
      </c>
      <c r="R29" s="19">
        <f>(Q29/Q47)*100</f>
        <v>0</v>
      </c>
      <c r="S29" s="33"/>
      <c r="T29" s="33"/>
      <c r="U29" s="45"/>
      <c r="V29" s="32"/>
    </row>
    <row r="30" spans="1:22">
      <c r="A30" s="44"/>
      <c r="B30" s="39"/>
      <c r="C30" s="25" t="s">
        <v>55</v>
      </c>
      <c r="D30" s="16"/>
      <c r="E30" s="16">
        <v>0</v>
      </c>
      <c r="F30" s="16">
        <v>0</v>
      </c>
      <c r="G30" s="29">
        <f t="shared" si="3"/>
        <v>0</v>
      </c>
      <c r="H30" s="16">
        <v>0</v>
      </c>
      <c r="I30" s="16">
        <v>0</v>
      </c>
      <c r="J30" s="29">
        <f t="shared" si="0"/>
        <v>0</v>
      </c>
      <c r="K30" s="16">
        <v>0</v>
      </c>
      <c r="L30" s="16">
        <v>0</v>
      </c>
      <c r="M30" s="29">
        <f t="shared" si="1"/>
        <v>0</v>
      </c>
      <c r="N30" s="16">
        <v>0</v>
      </c>
      <c r="O30" s="16">
        <v>0</v>
      </c>
      <c r="P30" s="29">
        <f t="shared" si="2"/>
        <v>0</v>
      </c>
      <c r="Q30" s="29">
        <f t="shared" si="4"/>
        <v>0</v>
      </c>
      <c r="R30" s="19">
        <f>(Q30/Q47)*100</f>
        <v>0</v>
      </c>
      <c r="S30" s="33"/>
      <c r="T30" s="33"/>
      <c r="U30" s="45"/>
      <c r="V30" s="32"/>
    </row>
    <row r="31" spans="1:22" ht="12.75" customHeight="1">
      <c r="A31" s="44"/>
      <c r="B31" s="38" t="s">
        <v>30</v>
      </c>
      <c r="C31" s="24" t="s">
        <v>29</v>
      </c>
      <c r="D31" s="30" t="s">
        <v>78</v>
      </c>
      <c r="E31" s="16">
        <v>8</v>
      </c>
      <c r="F31" s="16">
        <v>2</v>
      </c>
      <c r="G31" s="29">
        <f t="shared" si="3"/>
        <v>16</v>
      </c>
      <c r="H31" s="16">
        <v>0</v>
      </c>
      <c r="I31" s="16">
        <v>0</v>
      </c>
      <c r="J31" s="29">
        <f t="shared" si="0"/>
        <v>0</v>
      </c>
      <c r="K31" s="16">
        <v>0</v>
      </c>
      <c r="L31" s="16">
        <v>0</v>
      </c>
      <c r="M31" s="29">
        <f t="shared" si="1"/>
        <v>0</v>
      </c>
      <c r="N31" s="16">
        <v>12</v>
      </c>
      <c r="O31" s="16">
        <v>1</v>
      </c>
      <c r="P31" s="29">
        <f t="shared" si="2"/>
        <v>12</v>
      </c>
      <c r="Q31" s="29">
        <f t="shared" si="4"/>
        <v>28</v>
      </c>
      <c r="R31" s="19">
        <f>(Q31/Q47)*100</f>
        <v>7.9096045197740121</v>
      </c>
      <c r="S31" s="33">
        <f>SUM(Q31:Q33)</f>
        <v>28</v>
      </c>
      <c r="T31" s="33">
        <f>S31/Q47*100</f>
        <v>7.9096045197740121</v>
      </c>
      <c r="U31" s="45"/>
      <c r="V31" s="32"/>
    </row>
    <row r="32" spans="1:22" ht="12.75" customHeight="1">
      <c r="A32" s="44"/>
      <c r="B32" s="38"/>
      <c r="C32" s="24" t="s">
        <v>31</v>
      </c>
      <c r="D32" s="16"/>
      <c r="E32" s="16">
        <v>0</v>
      </c>
      <c r="F32" s="16">
        <v>0</v>
      </c>
      <c r="G32" s="29">
        <f t="shared" si="3"/>
        <v>0</v>
      </c>
      <c r="H32" s="16">
        <v>0</v>
      </c>
      <c r="I32" s="16">
        <v>0</v>
      </c>
      <c r="J32" s="29">
        <f t="shared" si="0"/>
        <v>0</v>
      </c>
      <c r="K32" s="16">
        <v>0</v>
      </c>
      <c r="L32" s="16">
        <v>0</v>
      </c>
      <c r="M32" s="29">
        <f t="shared" si="1"/>
        <v>0</v>
      </c>
      <c r="N32" s="16">
        <v>0</v>
      </c>
      <c r="O32" s="16">
        <v>0</v>
      </c>
      <c r="P32" s="29">
        <f t="shared" si="2"/>
        <v>0</v>
      </c>
      <c r="Q32" s="29">
        <f t="shared" si="4"/>
        <v>0</v>
      </c>
      <c r="R32" s="19">
        <f>(Q32/Q47)*100</f>
        <v>0</v>
      </c>
      <c r="S32" s="33"/>
      <c r="T32" s="33"/>
      <c r="U32" s="45"/>
      <c r="V32" s="32"/>
    </row>
    <row r="33" spans="1:22">
      <c r="A33" s="44"/>
      <c r="B33" s="38"/>
      <c r="C33" s="25" t="s">
        <v>55</v>
      </c>
      <c r="D33" s="16"/>
      <c r="E33" s="16">
        <v>0</v>
      </c>
      <c r="F33" s="16">
        <v>0</v>
      </c>
      <c r="G33" s="29">
        <f t="shared" si="3"/>
        <v>0</v>
      </c>
      <c r="H33" s="16">
        <v>0</v>
      </c>
      <c r="I33" s="16">
        <v>0</v>
      </c>
      <c r="J33" s="29">
        <f t="shared" si="0"/>
        <v>0</v>
      </c>
      <c r="K33" s="16">
        <v>0</v>
      </c>
      <c r="L33" s="16">
        <v>0</v>
      </c>
      <c r="M33" s="29">
        <f t="shared" si="1"/>
        <v>0</v>
      </c>
      <c r="N33" s="16">
        <v>0</v>
      </c>
      <c r="O33" s="16">
        <v>0</v>
      </c>
      <c r="P33" s="29">
        <f t="shared" si="2"/>
        <v>0</v>
      </c>
      <c r="Q33" s="29">
        <f t="shared" si="4"/>
        <v>0</v>
      </c>
      <c r="R33" s="19">
        <f>(Q33/Q47)*100</f>
        <v>0</v>
      </c>
      <c r="S33" s="33"/>
      <c r="T33" s="33"/>
      <c r="U33" s="45"/>
      <c r="V33" s="32"/>
    </row>
    <row r="34" spans="1:22" ht="12.75" customHeight="1">
      <c r="A34" s="44" t="s">
        <v>32</v>
      </c>
      <c r="B34" s="39" t="s">
        <v>34</v>
      </c>
      <c r="C34" s="24" t="s">
        <v>33</v>
      </c>
      <c r="D34" s="16"/>
      <c r="E34" s="16">
        <v>0</v>
      </c>
      <c r="F34" s="16">
        <v>0</v>
      </c>
      <c r="G34" s="29">
        <f t="shared" si="3"/>
        <v>0</v>
      </c>
      <c r="H34" s="16">
        <v>0</v>
      </c>
      <c r="I34" s="16">
        <v>0</v>
      </c>
      <c r="J34" s="29">
        <f t="shared" si="0"/>
        <v>0</v>
      </c>
      <c r="K34" s="16">
        <v>0</v>
      </c>
      <c r="L34" s="16">
        <v>0</v>
      </c>
      <c r="M34" s="29">
        <f t="shared" si="1"/>
        <v>0</v>
      </c>
      <c r="N34" s="16">
        <v>0</v>
      </c>
      <c r="O34" s="16">
        <v>0</v>
      </c>
      <c r="P34" s="29">
        <f t="shared" si="2"/>
        <v>0</v>
      </c>
      <c r="Q34" s="29">
        <f t="shared" si="4"/>
        <v>0</v>
      </c>
      <c r="R34" s="19">
        <f>(Q34/Q47)*100</f>
        <v>0</v>
      </c>
      <c r="S34" s="33">
        <f>SUM(Q34:Q40)</f>
        <v>64</v>
      </c>
      <c r="T34" s="33">
        <f>(S34/Q47)*100</f>
        <v>18.07909604519774</v>
      </c>
      <c r="U34" s="33">
        <f>SUM(S34:S46)</f>
        <v>124</v>
      </c>
      <c r="V34" s="32">
        <f>U34/Q47*100</f>
        <v>35.028248587570623</v>
      </c>
    </row>
    <row r="35" spans="1:22">
      <c r="A35" s="44"/>
      <c r="B35" s="39"/>
      <c r="C35" s="24" t="s">
        <v>35</v>
      </c>
      <c r="D35" s="16"/>
      <c r="E35" s="16">
        <v>0</v>
      </c>
      <c r="F35" s="16">
        <v>0</v>
      </c>
      <c r="G35" s="29">
        <f t="shared" si="3"/>
        <v>0</v>
      </c>
      <c r="H35" s="16">
        <v>0</v>
      </c>
      <c r="I35" s="16">
        <v>0</v>
      </c>
      <c r="J35" s="29">
        <f t="shared" si="0"/>
        <v>0</v>
      </c>
      <c r="K35" s="16">
        <v>0</v>
      </c>
      <c r="L35" s="16">
        <v>0</v>
      </c>
      <c r="M35" s="29">
        <f t="shared" si="1"/>
        <v>0</v>
      </c>
      <c r="N35" s="16">
        <v>0</v>
      </c>
      <c r="O35" s="16">
        <v>0</v>
      </c>
      <c r="P35" s="29">
        <f t="shared" si="2"/>
        <v>0</v>
      </c>
      <c r="Q35" s="29">
        <f t="shared" si="4"/>
        <v>0</v>
      </c>
      <c r="R35" s="19">
        <f>(Q35/Q47)*100</f>
        <v>0</v>
      </c>
      <c r="S35" s="33"/>
      <c r="T35" s="33"/>
      <c r="U35" s="33"/>
      <c r="V35" s="32"/>
    </row>
    <row r="36" spans="1:22">
      <c r="A36" s="44"/>
      <c r="B36" s="39"/>
      <c r="C36" s="24" t="s">
        <v>36</v>
      </c>
      <c r="D36" s="30" t="s">
        <v>76</v>
      </c>
      <c r="E36" s="16">
        <v>8</v>
      </c>
      <c r="F36" s="16">
        <v>1</v>
      </c>
      <c r="G36" s="29">
        <f t="shared" si="3"/>
        <v>8</v>
      </c>
      <c r="H36" s="16">
        <v>8</v>
      </c>
      <c r="I36" s="16">
        <v>2</v>
      </c>
      <c r="J36" s="29">
        <f t="shared" si="0"/>
        <v>16</v>
      </c>
      <c r="K36" s="16">
        <v>8</v>
      </c>
      <c r="L36" s="16">
        <v>2</v>
      </c>
      <c r="M36" s="29">
        <f t="shared" si="1"/>
        <v>16</v>
      </c>
      <c r="N36" s="16">
        <v>8</v>
      </c>
      <c r="O36" s="16">
        <v>1</v>
      </c>
      <c r="P36" s="29">
        <f t="shared" si="2"/>
        <v>8</v>
      </c>
      <c r="Q36" s="29">
        <f t="shared" si="4"/>
        <v>48</v>
      </c>
      <c r="R36" s="19">
        <f>(Q36/Q47)*100</f>
        <v>13.559322033898304</v>
      </c>
      <c r="S36" s="33"/>
      <c r="T36" s="33"/>
      <c r="U36" s="33"/>
      <c r="V36" s="32"/>
    </row>
    <row r="37" spans="1:22">
      <c r="A37" s="44"/>
      <c r="B37" s="39"/>
      <c r="C37" s="24" t="s">
        <v>37</v>
      </c>
      <c r="D37" s="30" t="s">
        <v>78</v>
      </c>
      <c r="E37" s="16">
        <v>0</v>
      </c>
      <c r="F37" s="16">
        <v>0</v>
      </c>
      <c r="G37" s="29">
        <f t="shared" si="3"/>
        <v>0</v>
      </c>
      <c r="H37" s="16">
        <v>0</v>
      </c>
      <c r="I37" s="16">
        <v>0</v>
      </c>
      <c r="J37" s="29">
        <f t="shared" si="0"/>
        <v>0</v>
      </c>
      <c r="K37" s="16">
        <v>8</v>
      </c>
      <c r="L37" s="16">
        <v>2</v>
      </c>
      <c r="M37" s="29">
        <f t="shared" si="1"/>
        <v>16</v>
      </c>
      <c r="N37" s="16">
        <v>0</v>
      </c>
      <c r="O37" s="16">
        <v>0</v>
      </c>
      <c r="P37" s="29">
        <f t="shared" si="2"/>
        <v>0</v>
      </c>
      <c r="Q37" s="29">
        <f t="shared" si="4"/>
        <v>16</v>
      </c>
      <c r="R37" s="19">
        <f>(Q37/Q47)*100</f>
        <v>4.5197740112994351</v>
      </c>
      <c r="S37" s="33"/>
      <c r="T37" s="33"/>
      <c r="U37" s="33"/>
      <c r="V37" s="32"/>
    </row>
    <row r="38" spans="1:22">
      <c r="A38" s="44"/>
      <c r="B38" s="39"/>
      <c r="C38" s="24" t="s">
        <v>38</v>
      </c>
      <c r="D38" s="16"/>
      <c r="E38" s="16">
        <v>0</v>
      </c>
      <c r="F38" s="16">
        <v>0</v>
      </c>
      <c r="G38" s="29">
        <f t="shared" si="3"/>
        <v>0</v>
      </c>
      <c r="H38" s="16">
        <v>0</v>
      </c>
      <c r="I38" s="16">
        <v>0</v>
      </c>
      <c r="J38" s="29">
        <f t="shared" si="0"/>
        <v>0</v>
      </c>
      <c r="K38" s="16">
        <v>0</v>
      </c>
      <c r="L38" s="16">
        <v>0</v>
      </c>
      <c r="M38" s="29">
        <f t="shared" si="1"/>
        <v>0</v>
      </c>
      <c r="N38" s="16">
        <v>0</v>
      </c>
      <c r="O38" s="16">
        <v>0</v>
      </c>
      <c r="P38" s="29">
        <f t="shared" si="2"/>
        <v>0</v>
      </c>
      <c r="Q38" s="29">
        <f t="shared" si="4"/>
        <v>0</v>
      </c>
      <c r="R38" s="19">
        <f>(Q38/Q47)*100</f>
        <v>0</v>
      </c>
      <c r="S38" s="33"/>
      <c r="T38" s="33"/>
      <c r="U38" s="33"/>
      <c r="V38" s="32"/>
    </row>
    <row r="39" spans="1:22">
      <c r="A39" s="44"/>
      <c r="B39" s="39"/>
      <c r="C39" s="26" t="s">
        <v>47</v>
      </c>
      <c r="D39" s="16"/>
      <c r="E39" s="16">
        <v>0</v>
      </c>
      <c r="F39" s="16">
        <v>0</v>
      </c>
      <c r="G39" s="29">
        <f t="shared" si="3"/>
        <v>0</v>
      </c>
      <c r="H39" s="16">
        <v>0</v>
      </c>
      <c r="I39" s="16">
        <v>0</v>
      </c>
      <c r="J39" s="29">
        <f t="shared" si="0"/>
        <v>0</v>
      </c>
      <c r="K39" s="16">
        <v>0</v>
      </c>
      <c r="L39" s="16">
        <v>0</v>
      </c>
      <c r="M39" s="29">
        <f t="shared" si="1"/>
        <v>0</v>
      </c>
      <c r="N39" s="16">
        <v>0</v>
      </c>
      <c r="O39" s="16">
        <v>0</v>
      </c>
      <c r="P39" s="29">
        <f t="shared" si="2"/>
        <v>0</v>
      </c>
      <c r="Q39" s="29">
        <f t="shared" si="4"/>
        <v>0</v>
      </c>
      <c r="R39" s="19">
        <f>(Q39/Q47)*100</f>
        <v>0</v>
      </c>
      <c r="S39" s="33"/>
      <c r="T39" s="33"/>
      <c r="U39" s="33"/>
      <c r="V39" s="32"/>
    </row>
    <row r="40" spans="1:22">
      <c r="A40" s="44"/>
      <c r="B40" s="39"/>
      <c r="C40" s="25" t="s">
        <v>55</v>
      </c>
      <c r="D40" s="16"/>
      <c r="E40" s="16">
        <v>0</v>
      </c>
      <c r="F40" s="16">
        <v>0</v>
      </c>
      <c r="G40" s="29">
        <f t="shared" si="3"/>
        <v>0</v>
      </c>
      <c r="H40" s="16">
        <v>0</v>
      </c>
      <c r="I40" s="16">
        <v>0</v>
      </c>
      <c r="J40" s="29">
        <f t="shared" si="0"/>
        <v>0</v>
      </c>
      <c r="K40" s="16">
        <v>0</v>
      </c>
      <c r="L40" s="16">
        <v>0</v>
      </c>
      <c r="M40" s="29">
        <f t="shared" si="1"/>
        <v>0</v>
      </c>
      <c r="N40" s="16">
        <v>0</v>
      </c>
      <c r="O40" s="16">
        <v>0</v>
      </c>
      <c r="P40" s="29">
        <f t="shared" si="2"/>
        <v>0</v>
      </c>
      <c r="Q40" s="29">
        <f t="shared" si="4"/>
        <v>0</v>
      </c>
      <c r="R40" s="19">
        <f>(Q40/Q47)*100</f>
        <v>0</v>
      </c>
      <c r="S40" s="33"/>
      <c r="T40" s="33"/>
      <c r="U40" s="33"/>
      <c r="V40" s="32"/>
    </row>
    <row r="41" spans="1:22" ht="12.75" customHeight="1">
      <c r="A41" s="44"/>
      <c r="B41" s="39" t="s">
        <v>40</v>
      </c>
      <c r="C41" s="24" t="s">
        <v>39</v>
      </c>
      <c r="D41" s="30" t="s">
        <v>76</v>
      </c>
      <c r="E41" s="16">
        <v>8</v>
      </c>
      <c r="F41" s="16">
        <v>2</v>
      </c>
      <c r="G41" s="29">
        <f t="shared" si="3"/>
        <v>16</v>
      </c>
      <c r="H41" s="16">
        <v>0</v>
      </c>
      <c r="I41" s="16">
        <v>0</v>
      </c>
      <c r="J41" s="29">
        <f t="shared" si="0"/>
        <v>0</v>
      </c>
      <c r="K41" s="16">
        <v>0</v>
      </c>
      <c r="L41" s="16">
        <v>0</v>
      </c>
      <c r="M41" s="29">
        <f t="shared" si="1"/>
        <v>0</v>
      </c>
      <c r="N41" s="16">
        <v>8</v>
      </c>
      <c r="O41" s="16">
        <v>2</v>
      </c>
      <c r="P41" s="29">
        <f t="shared" si="2"/>
        <v>16</v>
      </c>
      <c r="Q41" s="29">
        <f t="shared" si="4"/>
        <v>32</v>
      </c>
      <c r="R41" s="19">
        <f>(Q41/Q47)*100</f>
        <v>9.0395480225988702</v>
      </c>
      <c r="S41" s="33">
        <f>SUM(Q41:Q43)</f>
        <v>48</v>
      </c>
      <c r="T41" s="33">
        <f>S41/Q47*100</f>
        <v>13.559322033898304</v>
      </c>
      <c r="U41" s="33"/>
      <c r="V41" s="32"/>
    </row>
    <row r="42" spans="1:22" ht="12.75" customHeight="1">
      <c r="A42" s="44"/>
      <c r="B42" s="39"/>
      <c r="C42" s="24" t="s">
        <v>41</v>
      </c>
      <c r="D42" s="30" t="s">
        <v>78</v>
      </c>
      <c r="E42" s="16">
        <v>0</v>
      </c>
      <c r="F42" s="16">
        <v>0</v>
      </c>
      <c r="G42" s="29">
        <f t="shared" si="3"/>
        <v>0</v>
      </c>
      <c r="H42" s="16">
        <v>0</v>
      </c>
      <c r="I42" s="16">
        <v>0</v>
      </c>
      <c r="J42" s="29">
        <f t="shared" si="0"/>
        <v>0</v>
      </c>
      <c r="K42" s="16">
        <v>8</v>
      </c>
      <c r="L42" s="16">
        <v>2</v>
      </c>
      <c r="M42" s="29">
        <f t="shared" si="1"/>
        <v>16</v>
      </c>
      <c r="N42" s="16">
        <v>0</v>
      </c>
      <c r="O42" s="16">
        <v>0</v>
      </c>
      <c r="P42" s="29">
        <f t="shared" si="2"/>
        <v>0</v>
      </c>
      <c r="Q42" s="29">
        <f t="shared" si="4"/>
        <v>16</v>
      </c>
      <c r="R42" s="19">
        <f>(Q42/Q47)*100</f>
        <v>4.5197740112994351</v>
      </c>
      <c r="S42" s="33"/>
      <c r="T42" s="33"/>
      <c r="U42" s="33"/>
      <c r="V42" s="32"/>
    </row>
    <row r="43" spans="1:22">
      <c r="A43" s="44"/>
      <c r="B43" s="39"/>
      <c r="C43" s="25" t="s">
        <v>55</v>
      </c>
      <c r="D43" s="16"/>
      <c r="E43" s="16">
        <v>0</v>
      </c>
      <c r="F43" s="16">
        <v>0</v>
      </c>
      <c r="G43" s="29">
        <f t="shared" si="3"/>
        <v>0</v>
      </c>
      <c r="H43" s="16">
        <v>0</v>
      </c>
      <c r="I43" s="16">
        <v>0</v>
      </c>
      <c r="J43" s="29">
        <f t="shared" si="0"/>
        <v>0</v>
      </c>
      <c r="K43" s="16">
        <v>0</v>
      </c>
      <c r="L43" s="16">
        <v>0</v>
      </c>
      <c r="M43" s="29">
        <f t="shared" si="1"/>
        <v>0</v>
      </c>
      <c r="N43" s="16">
        <v>0</v>
      </c>
      <c r="O43" s="16">
        <v>0</v>
      </c>
      <c r="P43" s="29">
        <f t="shared" si="2"/>
        <v>0</v>
      </c>
      <c r="Q43" s="29">
        <f t="shared" si="4"/>
        <v>0</v>
      </c>
      <c r="R43" s="19">
        <f>(Q43/Q47)*100</f>
        <v>0</v>
      </c>
      <c r="S43" s="33"/>
      <c r="T43" s="33"/>
      <c r="U43" s="33"/>
      <c r="V43" s="32"/>
    </row>
    <row r="44" spans="1:22" ht="12.75" customHeight="1">
      <c r="A44" s="44"/>
      <c r="B44" s="39" t="s">
        <v>43</v>
      </c>
      <c r="C44" s="27" t="s">
        <v>42</v>
      </c>
      <c r="D44" s="30" t="s">
        <v>78</v>
      </c>
      <c r="E44" s="16">
        <v>0</v>
      </c>
      <c r="F44" s="16">
        <v>0</v>
      </c>
      <c r="G44" s="29">
        <f t="shared" si="3"/>
        <v>0</v>
      </c>
      <c r="H44" s="16">
        <v>0</v>
      </c>
      <c r="I44" s="16">
        <v>0</v>
      </c>
      <c r="J44" s="29">
        <f t="shared" si="0"/>
        <v>0</v>
      </c>
      <c r="K44" s="16">
        <v>0</v>
      </c>
      <c r="L44" s="16">
        <v>0</v>
      </c>
      <c r="M44" s="29">
        <f t="shared" si="1"/>
        <v>0</v>
      </c>
      <c r="N44" s="16">
        <v>12</v>
      </c>
      <c r="O44" s="16">
        <v>1</v>
      </c>
      <c r="P44" s="29">
        <f t="shared" si="2"/>
        <v>12</v>
      </c>
      <c r="Q44" s="29">
        <f t="shared" si="4"/>
        <v>12</v>
      </c>
      <c r="R44" s="19">
        <f>(Q44/Q47)*100</f>
        <v>3.3898305084745761</v>
      </c>
      <c r="S44" s="33">
        <f>SUM(Q44:Q46)</f>
        <v>12</v>
      </c>
      <c r="T44" s="33">
        <f>S44/Q47*100</f>
        <v>3.3898305084745761</v>
      </c>
      <c r="U44" s="33"/>
      <c r="V44" s="32"/>
    </row>
    <row r="45" spans="1:22" ht="12.75" customHeight="1">
      <c r="A45" s="44"/>
      <c r="B45" s="39"/>
      <c r="C45" s="24" t="s">
        <v>44</v>
      </c>
      <c r="D45" s="16"/>
      <c r="E45" s="16">
        <v>0</v>
      </c>
      <c r="F45" s="16">
        <v>0</v>
      </c>
      <c r="G45" s="29">
        <f t="shared" si="3"/>
        <v>0</v>
      </c>
      <c r="H45" s="16">
        <v>0</v>
      </c>
      <c r="I45" s="16">
        <v>0</v>
      </c>
      <c r="J45" s="29">
        <f t="shared" si="0"/>
        <v>0</v>
      </c>
      <c r="K45" s="16">
        <v>0</v>
      </c>
      <c r="L45" s="16">
        <v>0</v>
      </c>
      <c r="M45" s="29">
        <f t="shared" si="1"/>
        <v>0</v>
      </c>
      <c r="N45" s="16">
        <v>0</v>
      </c>
      <c r="O45" s="16">
        <v>0</v>
      </c>
      <c r="P45" s="29">
        <f t="shared" si="2"/>
        <v>0</v>
      </c>
      <c r="Q45" s="29">
        <f t="shared" si="4"/>
        <v>0</v>
      </c>
      <c r="R45" s="19">
        <f>(Q45/Q47)*100</f>
        <v>0</v>
      </c>
      <c r="S45" s="33"/>
      <c r="T45" s="33"/>
      <c r="U45" s="33"/>
      <c r="V45" s="32"/>
    </row>
    <row r="46" spans="1:22">
      <c r="A46" s="44"/>
      <c r="B46" s="39"/>
      <c r="C46" s="25" t="s">
        <v>55</v>
      </c>
      <c r="D46" s="16"/>
      <c r="E46" s="16">
        <v>0</v>
      </c>
      <c r="F46" s="16">
        <v>0</v>
      </c>
      <c r="G46" s="29">
        <f t="shared" si="3"/>
        <v>0</v>
      </c>
      <c r="H46" s="16">
        <v>0</v>
      </c>
      <c r="I46" s="16">
        <v>0</v>
      </c>
      <c r="J46" s="29">
        <f t="shared" si="0"/>
        <v>0</v>
      </c>
      <c r="K46" s="16">
        <v>0</v>
      </c>
      <c r="L46" s="16">
        <v>0</v>
      </c>
      <c r="M46" s="29">
        <f t="shared" si="1"/>
        <v>0</v>
      </c>
      <c r="N46" s="16">
        <v>0</v>
      </c>
      <c r="O46" s="16">
        <v>0</v>
      </c>
      <c r="P46" s="29">
        <f t="shared" si="2"/>
        <v>0</v>
      </c>
      <c r="Q46" s="29">
        <f t="shared" si="4"/>
        <v>0</v>
      </c>
      <c r="R46" s="19">
        <f>(Q46/Q47)*100</f>
        <v>0</v>
      </c>
      <c r="S46" s="33"/>
      <c r="T46" s="33"/>
      <c r="U46" s="33"/>
      <c r="V46" s="32"/>
    </row>
    <row r="47" spans="1:22">
      <c r="A47" s="3"/>
      <c r="Q47" s="21">
        <f>SUM(Q10:Q46)</f>
        <v>354</v>
      </c>
      <c r="R47" s="17"/>
    </row>
    <row r="48" spans="1:22">
      <c r="A48" s="3"/>
      <c r="Q48" s="12"/>
      <c r="R48" s="11"/>
    </row>
    <row r="49" spans="1:22" ht="25.5">
      <c r="A49" s="28" t="s">
        <v>71</v>
      </c>
    </row>
    <row r="50" spans="1:22" ht="30" customHeight="1">
      <c r="A50" s="42" t="s">
        <v>72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</row>
    <row r="51" spans="1:22">
      <c r="A51" s="3"/>
    </row>
    <row r="52" spans="1:22" s="10" customFormat="1" ht="39.950000000000003" customHeight="1">
      <c r="A52" s="9" t="s">
        <v>62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0" customFormat="1" ht="39.950000000000003" customHeight="1">
      <c r="A53" s="9" t="s">
        <v>63</v>
      </c>
      <c r="B53" s="35" t="s">
        <v>79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0" customFormat="1" ht="39.75" customHeight="1">
      <c r="A54" s="9" t="s">
        <v>64</v>
      </c>
      <c r="B54" s="35" t="s">
        <v>80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0" customFormat="1" ht="39.950000000000003" customHeight="1">
      <c r="A55" s="9" t="s">
        <v>65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0" customFormat="1" ht="39.950000000000003" customHeight="1">
      <c r="A56" s="9" t="s">
        <v>66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0" customFormat="1" ht="39.950000000000003" customHeight="1">
      <c r="A57" s="9" t="s">
        <v>67</v>
      </c>
      <c r="B57" s="35" t="s">
        <v>82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0" customFormat="1" ht="39.950000000000003" customHeight="1">
      <c r="A58" s="9" t="s">
        <v>68</v>
      </c>
      <c r="B58" s="35" t="s">
        <v>83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10" customFormat="1" ht="39.950000000000003" customHeight="1">
      <c r="A59" s="9" t="s">
        <v>69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10" customFormat="1" ht="39.950000000000003" customHeight="1">
      <c r="A60" s="9" t="s">
        <v>70</v>
      </c>
      <c r="B60" s="35" t="s">
        <v>81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2" spans="1:22" ht="25.5">
      <c r="A62" s="59" t="s">
        <v>75</v>
      </c>
      <c r="B62" s="59"/>
    </row>
    <row r="64" spans="1:22" ht="99.9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</sheetData>
  <sheetProtection selectLockedCells="1"/>
  <mergeCells count="66">
    <mergeCell ref="U8:U9"/>
    <mergeCell ref="V8:V9"/>
    <mergeCell ref="A62:B62"/>
    <mergeCell ref="A64:V64"/>
    <mergeCell ref="B56:V56"/>
    <mergeCell ref="B57:V57"/>
    <mergeCell ref="B58:V58"/>
    <mergeCell ref="B59:V59"/>
    <mergeCell ref="B60:V60"/>
    <mergeCell ref="A1:V1"/>
    <mergeCell ref="D7:D8"/>
    <mergeCell ref="B7:B9"/>
    <mergeCell ref="C7:C9"/>
    <mergeCell ref="A3:V3"/>
    <mergeCell ref="A5:V5"/>
    <mergeCell ref="A7:A9"/>
    <mergeCell ref="R7:R9"/>
    <mergeCell ref="S8:S9"/>
    <mergeCell ref="T8:T9"/>
    <mergeCell ref="S41:S43"/>
    <mergeCell ref="S44:S46"/>
    <mergeCell ref="U10:U19"/>
    <mergeCell ref="U20:U24"/>
    <mergeCell ref="U25:U33"/>
    <mergeCell ref="U34:U46"/>
    <mergeCell ref="T10:T16"/>
    <mergeCell ref="B10:B16"/>
    <mergeCell ref="B44:B46"/>
    <mergeCell ref="E8:G8"/>
    <mergeCell ref="H8:J8"/>
    <mergeCell ref="A50:V50"/>
    <mergeCell ref="B52:V52"/>
    <mergeCell ref="A10:A19"/>
    <mergeCell ref="A25:A33"/>
    <mergeCell ref="A34:A46"/>
    <mergeCell ref="S34:S40"/>
    <mergeCell ref="B54:V54"/>
    <mergeCell ref="B55:V55"/>
    <mergeCell ref="E7:Q7"/>
    <mergeCell ref="Q8:Q9"/>
    <mergeCell ref="B31:B33"/>
    <mergeCell ref="B34:B40"/>
    <mergeCell ref="B17:B19"/>
    <mergeCell ref="K8:M8"/>
    <mergeCell ref="N8:P8"/>
    <mergeCell ref="B41:B43"/>
    <mergeCell ref="T17:T19"/>
    <mergeCell ref="S10:S16"/>
    <mergeCell ref="S17:S19"/>
    <mergeCell ref="A20:A24"/>
    <mergeCell ref="S20:S24"/>
    <mergeCell ref="B53:V53"/>
    <mergeCell ref="S25:S30"/>
    <mergeCell ref="S31:S33"/>
    <mergeCell ref="B20:B24"/>
    <mergeCell ref="B25:B30"/>
    <mergeCell ref="V34:V46"/>
    <mergeCell ref="V25:V33"/>
    <mergeCell ref="V20:V24"/>
    <mergeCell ref="V10:V19"/>
    <mergeCell ref="T20:T24"/>
    <mergeCell ref="T25:T30"/>
    <mergeCell ref="T31:T33"/>
    <mergeCell ref="T34:T40"/>
    <mergeCell ref="T41:T43"/>
    <mergeCell ref="T44:T46"/>
  </mergeCells>
  <pageMargins left="0.78749999999999998" right="0.78749999999999998" top="1.0527777777777778" bottom="1.0527777777777778" header="0.78749999999999998" footer="0.78749999999999998"/>
  <pageSetup paperSize="9" orientation="landscape" useFirstPageNumber="1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10</vt:i4>
      </vt:variant>
    </vt:vector>
  </HeadingPairs>
  <TitlesOfParts>
    <vt:vector size="11" baseType="lpstr">
      <vt:lpstr>Grille de données</vt:lpstr>
      <vt:lpstr>POURCENT_APSA</vt:lpstr>
      <vt:lpstr>pourcentage_par_compétence</vt:lpstr>
      <vt:lpstr>pourcentage_par_groupement</vt:lpstr>
      <vt:lpstr>TOTAL_par_COMPETENCE</vt:lpstr>
      <vt:lpstr>TOTAL_par_GROUPEMENT</vt:lpstr>
      <vt:lpstr>TOTAL3em</vt:lpstr>
      <vt:lpstr>TOTAL4em</vt:lpstr>
      <vt:lpstr>TOTAL5em</vt:lpstr>
      <vt:lpstr>TOTAL6em</vt:lpstr>
      <vt:lpstr>TOTALclg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Marie</cp:lastModifiedBy>
  <dcterms:created xsi:type="dcterms:W3CDTF">2009-05-11T20:40:13Z</dcterms:created>
  <dcterms:modified xsi:type="dcterms:W3CDTF">2011-04-05T13:45:43Z</dcterms:modified>
</cp:coreProperties>
</file>